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22.2025 - usługi leśne na 2026\Załącznik nr 1 - Formularz Ofertowy\"/>
    </mc:Choice>
  </mc:AlternateContent>
  <xr:revisionPtr revIDLastSave="0" documentId="13_ncr:1_{820EB0B5-D603-4AB9-B8B7-B7C06CE13F4C}" xr6:coauthVersionLast="47" xr6:coauthVersionMax="47" xr10:uidLastSave="{00000000-0000-0000-0000-000000000000}"/>
  <bookViews>
    <workbookView xWindow="2730" yWindow="2115" windowWidth="19590" windowHeight="140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09" i="1" l="1"/>
  <c r="I105" i="1"/>
  <c r="I101" i="1"/>
  <c r="I97" i="1"/>
  <c r="I93" i="1"/>
  <c r="I89" i="1"/>
  <c r="I85" i="1"/>
  <c r="I81" i="1"/>
  <c r="I77" i="1"/>
  <c r="I73" i="1"/>
  <c r="I69" i="1"/>
  <c r="I65" i="1"/>
  <c r="I61" i="1"/>
  <c r="I57" i="1"/>
  <c r="I47" i="1"/>
  <c r="G110" i="1"/>
  <c r="I110" i="1" s="1"/>
  <c r="G109" i="1"/>
  <c r="G108" i="1"/>
  <c r="I108" i="1" s="1"/>
  <c r="G107" i="1"/>
  <c r="I107" i="1" s="1"/>
  <c r="G106" i="1"/>
  <c r="I106" i="1" s="1"/>
  <c r="G105" i="1"/>
  <c r="G104" i="1"/>
  <c r="I104" i="1" s="1"/>
  <c r="G103" i="1"/>
  <c r="I103" i="1" s="1"/>
  <c r="G102" i="1"/>
  <c r="I102" i="1" s="1"/>
  <c r="G101" i="1"/>
  <c r="G100" i="1"/>
  <c r="I100" i="1" s="1"/>
  <c r="G99" i="1"/>
  <c r="I99" i="1" s="1"/>
  <c r="G98" i="1"/>
  <c r="I98" i="1" s="1"/>
  <c r="G97" i="1"/>
  <c r="G96" i="1"/>
  <c r="I96" i="1" s="1"/>
  <c r="G95" i="1"/>
  <c r="I95" i="1" s="1"/>
  <c r="G94" i="1"/>
  <c r="I94" i="1" s="1"/>
  <c r="G93" i="1"/>
  <c r="G92" i="1"/>
  <c r="I92" i="1" s="1"/>
  <c r="G91" i="1"/>
  <c r="I91" i="1" s="1"/>
  <c r="G90" i="1"/>
  <c r="I90" i="1" s="1"/>
  <c r="G89" i="1"/>
  <c r="G88" i="1"/>
  <c r="I88" i="1" s="1"/>
  <c r="G87" i="1"/>
  <c r="I87" i="1" s="1"/>
  <c r="G86" i="1"/>
  <c r="I86" i="1" s="1"/>
  <c r="G85" i="1"/>
  <c r="G84" i="1"/>
  <c r="I84" i="1" s="1"/>
  <c r="G83" i="1"/>
  <c r="I83" i="1" s="1"/>
  <c r="G82" i="1"/>
  <c r="I82" i="1" s="1"/>
  <c r="G81" i="1"/>
  <c r="G80" i="1"/>
  <c r="I80" i="1" s="1"/>
  <c r="G79" i="1"/>
  <c r="I79" i="1" s="1"/>
  <c r="G78" i="1"/>
  <c r="I78" i="1" s="1"/>
  <c r="G77" i="1"/>
  <c r="G76" i="1"/>
  <c r="I76" i="1" s="1"/>
  <c r="G75" i="1"/>
  <c r="I75" i="1" s="1"/>
  <c r="G74" i="1"/>
  <c r="I74" i="1" s="1"/>
  <c r="G73" i="1"/>
  <c r="G72" i="1"/>
  <c r="I72" i="1" s="1"/>
  <c r="G71" i="1"/>
  <c r="I71" i="1" s="1"/>
  <c r="G70" i="1"/>
  <c r="I70" i="1" s="1"/>
  <c r="G69" i="1"/>
  <c r="G68" i="1"/>
  <c r="I68" i="1" s="1"/>
  <c r="G67" i="1"/>
  <c r="I67" i="1" s="1"/>
  <c r="G66" i="1"/>
  <c r="I66" i="1" s="1"/>
  <c r="G65" i="1"/>
  <c r="G64" i="1"/>
  <c r="I64" i="1" s="1"/>
  <c r="G63" i="1"/>
  <c r="I63" i="1" s="1"/>
  <c r="G62" i="1"/>
  <c r="I62" i="1" s="1"/>
  <c r="G61" i="1"/>
  <c r="G60" i="1"/>
  <c r="I60" i="1" s="1"/>
  <c r="G59" i="1"/>
  <c r="I59" i="1" s="1"/>
  <c r="G58" i="1"/>
  <c r="I58" i="1" s="1"/>
  <c r="G57" i="1"/>
  <c r="G56" i="1"/>
  <c r="I56" i="1" s="1"/>
  <c r="G55" i="1"/>
  <c r="I55" i="1" s="1"/>
  <c r="G52" i="1"/>
  <c r="I52" i="1" s="1"/>
  <c r="G47" i="1"/>
  <c r="G42" i="1"/>
  <c r="I42" i="1" s="1"/>
  <c r="G37" i="1"/>
  <c r="I37" i="1" s="1"/>
  <c r="G32" i="1"/>
  <c r="I32" i="1" s="1"/>
  <c r="K52" i="1" l="1"/>
  <c r="L52" i="1"/>
  <c r="K56" i="1"/>
  <c r="L56" i="1" s="1"/>
  <c r="K86" i="1"/>
  <c r="L86" i="1" s="1"/>
  <c r="F112" i="1"/>
  <c r="K32" i="1"/>
  <c r="L32" i="1" s="1"/>
  <c r="K62" i="1"/>
  <c r="L62" i="1" s="1"/>
  <c r="K94" i="1"/>
  <c r="L94" i="1"/>
  <c r="K63" i="1"/>
  <c r="L63" i="1" s="1"/>
  <c r="K95" i="1"/>
  <c r="L95" i="1" s="1"/>
  <c r="L85" i="1"/>
  <c r="K80" i="1"/>
  <c r="L80" i="1" s="1"/>
  <c r="K104" i="1"/>
  <c r="L104" i="1" s="1"/>
  <c r="K58" i="1"/>
  <c r="L58" i="1"/>
  <c r="K107" i="1"/>
  <c r="L107" i="1" s="1"/>
  <c r="L101" i="1"/>
  <c r="K70" i="1"/>
  <c r="L70" i="1"/>
  <c r="K102" i="1"/>
  <c r="L102" i="1"/>
  <c r="K55" i="1"/>
  <c r="L55" i="1"/>
  <c r="K79" i="1"/>
  <c r="L79" i="1"/>
  <c r="K103" i="1"/>
  <c r="L103" i="1"/>
  <c r="K64" i="1"/>
  <c r="L64" i="1" s="1"/>
  <c r="K88" i="1"/>
  <c r="L88" i="1" s="1"/>
  <c r="K66" i="1"/>
  <c r="L66" i="1"/>
  <c r="K82" i="1"/>
  <c r="L82" i="1"/>
  <c r="K98" i="1"/>
  <c r="L98" i="1"/>
  <c r="K59" i="1"/>
  <c r="L59" i="1" s="1"/>
  <c r="L75" i="1"/>
  <c r="K75" i="1"/>
  <c r="L91" i="1"/>
  <c r="K91" i="1"/>
  <c r="L99" i="1"/>
  <c r="K99" i="1"/>
  <c r="K60" i="1"/>
  <c r="L60" i="1" s="1"/>
  <c r="L76" i="1"/>
  <c r="K76" i="1"/>
  <c r="L92" i="1"/>
  <c r="K92" i="1"/>
  <c r="L100" i="1"/>
  <c r="K100" i="1"/>
  <c r="L105" i="1"/>
  <c r="K78" i="1"/>
  <c r="L78" i="1"/>
  <c r="K110" i="1"/>
  <c r="L110" i="1" s="1"/>
  <c r="K71" i="1"/>
  <c r="L71" i="1"/>
  <c r="K87" i="1"/>
  <c r="L87" i="1"/>
  <c r="L47" i="1"/>
  <c r="L72" i="1"/>
  <c r="K72" i="1"/>
  <c r="L96" i="1"/>
  <c r="K96" i="1"/>
  <c r="L89" i="1"/>
  <c r="L93" i="1"/>
  <c r="K74" i="1"/>
  <c r="L74" i="1"/>
  <c r="K90" i="1"/>
  <c r="L90" i="1" s="1"/>
  <c r="K106" i="1"/>
  <c r="L106" i="1" s="1"/>
  <c r="K37" i="1"/>
  <c r="L37" i="1" s="1"/>
  <c r="K67" i="1"/>
  <c r="L67" i="1" s="1"/>
  <c r="L83" i="1"/>
  <c r="K83" i="1"/>
  <c r="L42" i="1"/>
  <c r="K42" i="1"/>
  <c r="K68" i="1"/>
  <c r="L68" i="1" s="1"/>
  <c r="K84" i="1"/>
  <c r="L84" i="1" s="1"/>
  <c r="L108" i="1"/>
  <c r="K108" i="1"/>
  <c r="K47" i="1"/>
  <c r="K61" i="1"/>
  <c r="L61" i="1" s="1"/>
  <c r="K69" i="1"/>
  <c r="L69" i="1" s="1"/>
  <c r="K77" i="1"/>
  <c r="L77" i="1" s="1"/>
  <c r="K85" i="1"/>
  <c r="K93" i="1"/>
  <c r="K101" i="1"/>
  <c r="K109" i="1"/>
  <c r="L109" i="1" s="1"/>
  <c r="K57" i="1"/>
  <c r="L57" i="1" s="1"/>
  <c r="K65" i="1"/>
  <c r="L65" i="1" s="1"/>
  <c r="K73" i="1"/>
  <c r="L73" i="1" s="1"/>
  <c r="K81" i="1"/>
  <c r="L81" i="1" s="1"/>
  <c r="K89" i="1"/>
  <c r="K97" i="1"/>
  <c r="L97" i="1" s="1"/>
  <c r="K105" i="1"/>
  <c r="F113" i="1" l="1"/>
  <c r="B26" i="1" s="1"/>
</calcChain>
</file>

<file path=xl/sharedStrings.xml><?xml version="1.0" encoding="utf-8"?>
<sst xmlns="http://schemas.openxmlformats.org/spreadsheetml/2006/main" count="343" uniqueCount="218">
  <si>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</si>
  <si>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</si>
  <si>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</si>
  <si>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</si>
  <si>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</si>
  <si>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</si>
  <si>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</si>
  <si>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</si>
  <si>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</si>
  <si>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</si>
  <si>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</si>
  <si>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</si>
  <si>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</si>
  <si>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</si>
  <si>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</si>
  <si>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</si>
  <si>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</si>
  <si>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</si>
  <si>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</si>
  <si>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</si>
  <si>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</si>
  <si>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</si>
  <si>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</si>
  <si>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</si>
  <si>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</si>
  <si>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</si>
  <si>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</si>
  <si>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</si>
  <si>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</si>
  <si>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</si>
  <si>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</si>
  <si>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</si>
  <si>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</si>
  <si>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</si>
  <si>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</si>
  <si>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</si>
  <si>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</si>
  <si>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</si>
  <si>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</si>
  <si>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</si>
  <si>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</si>
  <si>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</si>
  <si>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</si>
  <si>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</si>
  <si>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</si>
  <si>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</si>
  <si>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</si>
  <si>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</si>
  <si>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</si>
  <si>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</si>
  <si>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</si>
  <si>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</si>
  <si>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</si>
  <si>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</si>
  <si>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</si>
  <si>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</si>
  <si>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</si>
  <si>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</si>
  <si>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</si>
  <si>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</si>
  <si>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</si>
  <si>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</si>
  <si>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</si>
  <si>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</si>
  <si>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</si>
  <si>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</si>
  <si>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</si>
  <si>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</si>
  <si>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</si>
  <si>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</si>
  <si>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</si>
  <si>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</si>
  <si>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</si>
  <si>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</si>
  <si>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</si>
  <si>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</si>
  <si>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</si>
  <si>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</si>
  <si>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</si>
  <si>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</si>
  <si>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</si>
  <si>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</si>
  <si>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</si>
  <si>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</si>
  <si>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</si>
  <si>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</si>
  <si>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</si>
  <si>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</si>
  <si>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</si>
  <si>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</si>
  <si>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</si>
  <si>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</si>
  <si>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</si>
  <si>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</si>
  <si>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</si>
  <si>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</si>
  <si>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</si>
  <si>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</si>
  <si>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</si>
  <si>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</si>
  <si>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</si>
  <si>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</si>
  <si>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</si>
  <si>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</si>
  <si>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</si>
  <si>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</si>
  <si>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</si>
  <si>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</si>
  <si>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</si>
  <si>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</si>
  <si>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</si>
  <si>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</si>
  <si>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</si>
  <si>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</si>
  <si>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</si>
  <si>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</si>
  <si>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</si>
  <si>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</si>
  <si>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</si>
  <si>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</si>
  <si>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</si>
  <si>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</si>
  <si>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</si>
  <si>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</si>
  <si>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</si>
  <si>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</si>
  <si>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</si>
  <si>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</si>
  <si>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</si>
  <si>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</si>
  <si>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</si>
  <si>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</si>
  <si>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</si>
  <si>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</si>
  <si>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</si>
  <si>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</si>
  <si>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498</t>
  </si>
  <si>
    <t>KOSZ-ZIEL</t>
  </si>
  <si>
    <t>Ścięcie i rozdrobnienie zielonek na ugorach</t>
  </si>
  <si>
    <t>AR</t>
  </si>
  <si>
    <t>600</t>
  </si>
  <si>
    <t>ŁR-ORKA</t>
  </si>
  <si>
    <t>Głęboka orka</t>
  </si>
  <si>
    <t>603</t>
  </si>
  <si>
    <t>ŁR-AGRE</t>
  </si>
  <si>
    <t>Agregatowanie</t>
  </si>
  <si>
    <t>606</t>
  </si>
  <si>
    <t>ŁR-TAL</t>
  </si>
  <si>
    <t>Talerzowanie</t>
  </si>
  <si>
    <t>607</t>
  </si>
  <si>
    <t>ŁR-REDL</t>
  </si>
  <si>
    <t>Redlenie</t>
  </si>
  <si>
    <t>610</t>
  </si>
  <si>
    <t>ŁR-PORZPO</t>
  </si>
  <si>
    <t>Porządkowanie pól przez rozdrabnianie pozostałości po uprawach, w celu przygotowania do dalszego użytkowania</t>
  </si>
  <si>
    <t>613</t>
  </si>
  <si>
    <t>ŁR-NAWM</t>
  </si>
  <si>
    <t>Wysiew nawozów sztucznych</t>
  </si>
  <si>
    <t>617</t>
  </si>
  <si>
    <t>ŁR-WYSNAS</t>
  </si>
  <si>
    <t>Wysiew nasion siewnikiem zbożowym</t>
  </si>
  <si>
    <t>618</t>
  </si>
  <si>
    <t>ŁR-WYSNP</t>
  </si>
  <si>
    <t>Wysiew nasion siewnikiem punktowym</t>
  </si>
  <si>
    <t>624</t>
  </si>
  <si>
    <t>ŁR-OPRYSK</t>
  </si>
  <si>
    <t>Mechaniczny oprysk chemiczny</t>
  </si>
  <si>
    <t>639</t>
  </si>
  <si>
    <t>GODZ ŁRH8</t>
  </si>
  <si>
    <t>Prace godzinowe ręczne w gosp. łąkowo-rolnej</t>
  </si>
  <si>
    <t>640</t>
  </si>
  <si>
    <t>GODZ ŁMH8</t>
  </si>
  <si>
    <t>Prace godz. wyk. ciągnikiem w gosp. łąkowo-rolnej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</si>
  <si>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</si>
  <si>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</si>
  <si>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</si>
  <si>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</si>
  <si>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</si>
  <si>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</si>
  <si>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</si>
  <si>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</si>
  <si>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</si>
  <si>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</si>
  <si>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</si>
  <si>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</si>
  <si>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</si>
  <si>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</si>
  <si>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</si>
  <si>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</si>
  <si>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</si>
  <si>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</si>
  <si>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</si>
  <si>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</si>
  <si>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</si>
  <si>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</si>
  <si>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</si>
  <si>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</si>
  <si>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</si>
  <si>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</si>
  <si>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Odpowiadając na ogłoszenie o przetargu nieograniczonym na „Wykonywanie usług z zakresu gospodarki leśnej na terenie Nadleśnictwa Góra śląska w roku 2026''  składamy niniejszym ofertę na pakiet Pak. III - ZAŁĘC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</si>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</sst>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51"/>
  <sheetViews>
    <sheetView tabSelected="1" topLeftCell="A94" workbookViewId="0">
      <selection activeCell="G111" sqref="G1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191</v>
      </c>
      <c r="K2" s="39"/>
      <c r="L2" s="39"/>
      <c r="M2" s="39"/>
      <c r="N2" s="39"/>
      <c r="O2" s="39"/>
      <c r="P2" s="39"/>
    </row>
    <row r="3" spans="2:16" s="1" customFormat="1" ht="28.9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9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9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1500000000000004" customHeight="1" x14ac:dyDescent="0.2"/>
    <row r="10" spans="2:16" s="1" customFormat="1" ht="6.95" customHeight="1" x14ac:dyDescent="0.2">
      <c r="B10" s="14" t="s">
        <v>192</v>
      </c>
      <c r="C10" s="14"/>
      <c r="D10" s="14"/>
      <c r="E10" s="14"/>
    </row>
    <row r="11" spans="2:16" s="1" customFormat="1" ht="12.4" customHeight="1" x14ac:dyDescent="0.2">
      <c r="B11" s="14"/>
      <c r="C11" s="14"/>
      <c r="D11" s="14"/>
      <c r="E11" s="14"/>
      <c r="G11" s="11"/>
      <c r="H11" s="38" t="s">
        <v>193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194</v>
      </c>
      <c r="G14" s="37"/>
      <c r="H14" s="37"/>
      <c r="I14" s="37"/>
    </row>
    <row r="15" spans="2:16" s="1" customFormat="1" ht="43.15" customHeight="1" x14ac:dyDescent="0.2"/>
    <row r="16" spans="2:16" s="1" customFormat="1" ht="20.65" customHeight="1" x14ac:dyDescent="0.2">
      <c r="C16" s="24" t="s">
        <v>195</v>
      </c>
      <c r="D16" s="24"/>
      <c r="E16" s="24"/>
    </row>
    <row r="17" spans="2:13" s="1" customFormat="1" ht="2.65" customHeight="1" x14ac:dyDescent="0.2"/>
    <row r="18" spans="2:13" s="1" customFormat="1" ht="20.65" customHeight="1" x14ac:dyDescent="0.2">
      <c r="C18" s="24" t="s">
        <v>196</v>
      </c>
      <c r="D18" s="24"/>
      <c r="E18" s="24"/>
    </row>
    <row r="19" spans="2:13" s="1" customFormat="1" ht="2.65" customHeight="1" x14ac:dyDescent="0.2"/>
    <row r="20" spans="2:13" s="1" customFormat="1" ht="20.65" customHeight="1" x14ac:dyDescent="0.2">
      <c r="C20" s="24" t="s">
        <v>197</v>
      </c>
      <c r="D20" s="24"/>
      <c r="E20" s="24"/>
    </row>
    <row r="21" spans="2:13" s="1" customFormat="1" ht="2.65" customHeight="1" x14ac:dyDescent="0.2"/>
    <row r="22" spans="2:13" s="1" customFormat="1" ht="20.65" customHeight="1" x14ac:dyDescent="0.2">
      <c r="C22" s="24" t="s">
        <v>198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199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TEXT(F113,"#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200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f>3074*2</f>
        <v>6148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201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f>3437*2</f>
        <v>6874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202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f>8957*2</f>
        <v>17914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203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f>2353*2</f>
        <v>4706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204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f>3212*2</f>
        <v>6424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f>20*2</f>
        <v>40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9">
        <f t="shared" ref="L55:L86" si="2"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f>14.12*2</f>
        <v>28.24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f>13.48*2</f>
        <v>26.96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f>12.28*2</f>
        <v>24.56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f>2.7*2</f>
        <v>5.4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f>60.5*2</f>
        <v>121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f>7*2</f>
        <v>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f>25.4*2</f>
        <v>50.8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36</v>
      </c>
      <c r="G63" s="8">
        <f>3.9*2</f>
        <v>7.8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f>118.5*2</f>
        <v>237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f>39.4*2</f>
        <v>78.8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32</v>
      </c>
      <c r="G66" s="8">
        <f>5*2</f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f>21.1*2</f>
        <v>42.2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f>5*2</f>
        <v>10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f>184*2</f>
        <v>368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36</v>
      </c>
      <c r="G70" s="8">
        <f>12*2</f>
        <v>24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f>30*2</f>
        <v>60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f>31*2</f>
        <v>62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f>11*2</f>
        <v>22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f>64.02*2</f>
        <v>128.04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f>5.77*2</f>
        <v>11.54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f>45.62*2</f>
        <v>91.24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f>41.29*2</f>
        <v>82.58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32</v>
      </c>
      <c r="G78" s="8">
        <f>14.3*2</f>
        <v>28.6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28.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f>20.5*2</f>
        <v>41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f>158.28*2</f>
        <v>316.56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f>142*2</f>
        <v>284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9">
        <f t="shared" si="2"/>
        <v>0</v>
      </c>
      <c r="M81" s="20"/>
    </row>
    <row r="82" spans="2:13" s="1" customFormat="1" ht="28.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f>45*2</f>
        <v>90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f>110*2</f>
        <v>220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101</v>
      </c>
      <c r="G84" s="8">
        <f>317*2</f>
        <v>634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111</v>
      </c>
      <c r="F85" s="6" t="s">
        <v>101</v>
      </c>
      <c r="G85" s="8">
        <f>120*2</f>
        <v>240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101</v>
      </c>
      <c r="G86" s="8">
        <f>16*2</f>
        <v>32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101</v>
      </c>
      <c r="G87" s="8">
        <f>18*2</f>
        <v>36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9">
        <f t="shared" ref="L87:L118" si="5"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101</v>
      </c>
      <c r="G88" s="8">
        <f>120*2</f>
        <v>240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101</v>
      </c>
      <c r="G89" s="8">
        <f>4*2</f>
        <v>8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101</v>
      </c>
      <c r="G90" s="8">
        <f>16*2</f>
        <v>32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101</v>
      </c>
      <c r="G91" s="8">
        <f>97*2</f>
        <v>194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101</v>
      </c>
      <c r="G92" s="8">
        <f>121*2</f>
        <v>242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28.9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101</v>
      </c>
      <c r="G93" s="8">
        <f>16*2</f>
        <v>32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139</v>
      </c>
      <c r="G94" s="8">
        <f>3*2</f>
        <v>6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22</v>
      </c>
      <c r="G95" s="8">
        <f>4.33*2</f>
        <v>8.66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22</v>
      </c>
      <c r="G96" s="8">
        <f>4.33*2</f>
        <v>8.66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22</v>
      </c>
      <c r="G97" s="8">
        <f>0.5*2</f>
        <v>1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22</v>
      </c>
      <c r="G98" s="8">
        <f>0.3*2</f>
        <v>0.6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38.85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22</v>
      </c>
      <c r="G99" s="8">
        <f>5.72*2</f>
        <v>11.44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19.7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22</v>
      </c>
      <c r="G100" s="8">
        <f>4.33*2</f>
        <v>8.66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22</v>
      </c>
      <c r="G101" s="8">
        <f>4.03*2</f>
        <v>8.06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22</v>
      </c>
      <c r="G102" s="8">
        <f>1.13*2</f>
        <v>2.2599999999999998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19.7" customHeight="1" x14ac:dyDescent="0.2">
      <c r="B103" s="5">
        <v>54</v>
      </c>
      <c r="C103" s="6" t="s">
        <v>164</v>
      </c>
      <c r="D103" s="6" t="s">
        <v>165</v>
      </c>
      <c r="E103" s="7" t="s">
        <v>166</v>
      </c>
      <c r="F103" s="6" t="s">
        <v>22</v>
      </c>
      <c r="G103" s="8">
        <f>4.33*2</f>
        <v>8.66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101</v>
      </c>
      <c r="G104" s="8">
        <f>44*2</f>
        <v>88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56</v>
      </c>
      <c r="C105" s="6" t="s">
        <v>170</v>
      </c>
      <c r="D105" s="6" t="s">
        <v>171</v>
      </c>
      <c r="E105" s="7" t="s">
        <v>172</v>
      </c>
      <c r="F105" s="6" t="s">
        <v>101</v>
      </c>
      <c r="G105" s="8">
        <f>24*2</f>
        <v>48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19.7" customHeight="1" x14ac:dyDescent="0.2">
      <c r="B106" s="5">
        <v>57</v>
      </c>
      <c r="C106" s="6" t="s">
        <v>173</v>
      </c>
      <c r="D106" s="6" t="s">
        <v>174</v>
      </c>
      <c r="E106" s="7" t="s">
        <v>175</v>
      </c>
      <c r="F106" s="6" t="s">
        <v>22</v>
      </c>
      <c r="G106" s="8">
        <f>8.15*2</f>
        <v>16.3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58</v>
      </c>
      <c r="C107" s="6" t="s">
        <v>176</v>
      </c>
      <c r="D107" s="6" t="s">
        <v>177</v>
      </c>
      <c r="E107" s="7" t="s">
        <v>111</v>
      </c>
      <c r="F107" s="6" t="s">
        <v>101</v>
      </c>
      <c r="G107" s="8">
        <f>89.8*2</f>
        <v>179.6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59</v>
      </c>
      <c r="C108" s="6" t="s">
        <v>178</v>
      </c>
      <c r="D108" s="6" t="s">
        <v>179</v>
      </c>
      <c r="E108" s="7" t="s">
        <v>116</v>
      </c>
      <c r="F108" s="6" t="s">
        <v>101</v>
      </c>
      <c r="G108" s="8">
        <f>13*2</f>
        <v>26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60</v>
      </c>
      <c r="C109" s="6" t="s">
        <v>180</v>
      </c>
      <c r="D109" s="6" t="s">
        <v>181</v>
      </c>
      <c r="E109" s="7" t="s">
        <v>182</v>
      </c>
      <c r="F109" s="6" t="s">
        <v>101</v>
      </c>
      <c r="G109" s="8">
        <f>64*2</f>
        <v>128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19.7" customHeight="1" x14ac:dyDescent="0.2">
      <c r="B110" s="5">
        <v>61</v>
      </c>
      <c r="C110" s="6" t="s">
        <v>183</v>
      </c>
      <c r="D110" s="6" t="s">
        <v>184</v>
      </c>
      <c r="E110" s="7" t="s">
        <v>130</v>
      </c>
      <c r="F110" s="6" t="s">
        <v>101</v>
      </c>
      <c r="G110" s="8">
        <f>30*2</f>
        <v>60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9">
        <f t="shared" si="5"/>
        <v>0</v>
      </c>
      <c r="M110" s="20"/>
    </row>
    <row r="111" spans="2:13" s="1" customFormat="1" ht="55.9" customHeight="1" x14ac:dyDescent="0.2"/>
    <row r="112" spans="2:13" s="1" customFormat="1" ht="21.4" customHeight="1" x14ac:dyDescent="0.2">
      <c r="B112" s="15" t="s">
        <v>185</v>
      </c>
      <c r="C112" s="15"/>
      <c r="D112" s="15"/>
      <c r="E112" s="15"/>
      <c r="F112" s="30">
        <f>ROUND(I32+I37+I42+I47+I52+I55+I56+I57+I58+I59+I60+I61+I62+I63+I64+I65+I66+I67+I68+I69+I70+I71+I72+I73+I74+I75+I76+I77+I78+I79+I80+I81+I82+I83+I84+I85+I86+I87+I88+I89+I90+I91+I92+I93+I94+I95+I96+I97+I98+I99+I100+I101+I102+I103+I104+I105+I106+I107+I108+I109+I110,2)</f>
        <v>0</v>
      </c>
      <c r="G112" s="31"/>
      <c r="H112" s="31"/>
      <c r="I112" s="31"/>
      <c r="J112" s="31"/>
      <c r="K112" s="31"/>
      <c r="L112" s="31"/>
      <c r="M112" s="32"/>
    </row>
    <row r="113" spans="2:14" s="1" customFormat="1" ht="21.4" customHeight="1" x14ac:dyDescent="0.2">
      <c r="B113" s="15" t="s">
        <v>186</v>
      </c>
      <c r="C113" s="15"/>
      <c r="D113" s="15"/>
      <c r="E113" s="15"/>
      <c r="F113" s="33">
        <f>ROUND(L32+L37+L42+L47+L52+L55+L56+L57+L58+L59+L60+L61+L62+L63+L64+L65+L66+L67+L68+L69+L70+L71+L72+L73+L74+L75+L76+L77+L78+L79+L80+L81+L82+L83+L84+L85+L86+L87+L88+L89+L90+L91+L92+L93+L94+L95+L96+L97+L98+L99+L100+L101+L102+L103+L104+L105+L106+L107+L108+L109+L110,2)</f>
        <v>0</v>
      </c>
      <c r="G113" s="34"/>
      <c r="H113" s="34"/>
      <c r="I113" s="34"/>
      <c r="J113" s="34"/>
      <c r="K113" s="34"/>
      <c r="L113" s="34"/>
      <c r="M113" s="35"/>
    </row>
    <row r="114" spans="2:14" s="1" customFormat="1" ht="11.1" customHeight="1" x14ac:dyDescent="0.2"/>
    <row r="115" spans="2:14" s="1" customFormat="1" ht="80.099999999999994" customHeight="1" x14ac:dyDescent="0.2">
      <c r="B115" s="16" t="s">
        <v>205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110.1" customHeight="1" x14ac:dyDescent="0.2">
      <c r="B117" s="16" t="s">
        <v>206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5.25" customHeight="1" x14ac:dyDescent="0.2"/>
    <row r="119" spans="2:14" s="1" customFormat="1" ht="110.1" customHeight="1" x14ac:dyDescent="0.2">
      <c r="B119" s="17" t="s">
        <v>207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5.25" customHeight="1" x14ac:dyDescent="0.2"/>
    <row r="121" spans="2:14" s="1" customFormat="1" ht="37.9" customHeight="1" x14ac:dyDescent="0.2">
      <c r="C121" s="26" t="s">
        <v>187</v>
      </c>
      <c r="D121" s="26"/>
      <c r="E121" s="26"/>
      <c r="F121" s="36" t="s">
        <v>188</v>
      </c>
      <c r="G121" s="36"/>
      <c r="H121" s="36"/>
      <c r="I121" s="36"/>
      <c r="J121" s="36"/>
      <c r="K121" s="36"/>
      <c r="L121" s="36"/>
    </row>
    <row r="122" spans="2:14" s="1" customFormat="1" ht="28.9" customHeight="1" x14ac:dyDescent="0.2"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8.9" customHeight="1" x14ac:dyDescent="0.2"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2:14" s="1" customFormat="1" ht="28.9" customHeight="1" x14ac:dyDescent="0.2">
      <c r="C124" s="25"/>
      <c r="D124" s="25"/>
      <c r="E124" s="25"/>
      <c r="F124" s="25"/>
      <c r="G124" s="25"/>
      <c r="H124" s="25"/>
      <c r="I124" s="25"/>
      <c r="J124" s="25"/>
      <c r="K124" s="25"/>
      <c r="L124" s="25"/>
    </row>
    <row r="125" spans="2:14" s="1" customFormat="1" ht="28.9" customHeight="1" x14ac:dyDescent="0.2">
      <c r="C125" s="25"/>
      <c r="D125" s="25"/>
      <c r="E125" s="25"/>
      <c r="F125" s="25"/>
      <c r="G125" s="25"/>
      <c r="H125" s="25"/>
      <c r="I125" s="25"/>
      <c r="J125" s="25"/>
      <c r="K125" s="25"/>
      <c r="L125" s="25"/>
    </row>
    <row r="126" spans="2:14" s="1" customFormat="1" ht="2.65" customHeight="1" x14ac:dyDescent="0.2"/>
    <row r="127" spans="2:14" s="1" customFormat="1" ht="203.1" customHeight="1" x14ac:dyDescent="0.2">
      <c r="B127" s="16" t="s">
        <v>208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36.950000000000003" customHeight="1" x14ac:dyDescent="0.2">
      <c r="B129" s="18" t="s">
        <v>209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2:14" s="1" customFormat="1" ht="2.65" customHeight="1" x14ac:dyDescent="0.2"/>
    <row r="131" spans="2:14" s="1" customFormat="1" ht="37.9" customHeight="1" x14ac:dyDescent="0.2">
      <c r="C131" s="26" t="s">
        <v>189</v>
      </c>
      <c r="D131" s="26"/>
      <c r="E131" s="26"/>
      <c r="F131" s="27" t="s">
        <v>190</v>
      </c>
      <c r="G131" s="27"/>
      <c r="H131" s="27"/>
      <c r="I131" s="27"/>
      <c r="J131" s="27"/>
      <c r="K131" s="27"/>
      <c r="L131" s="27"/>
    </row>
    <row r="132" spans="2:14" s="1" customFormat="1" ht="28.9" customHeight="1" x14ac:dyDescent="0.2">
      <c r="C132" s="25"/>
      <c r="D132" s="25"/>
      <c r="E132" s="25"/>
      <c r="F132" s="25"/>
      <c r="G132" s="25"/>
      <c r="H132" s="25"/>
      <c r="I132" s="25"/>
      <c r="J132" s="25"/>
      <c r="K132" s="25"/>
      <c r="L132" s="25"/>
    </row>
    <row r="133" spans="2:14" s="1" customFormat="1" ht="28.9" customHeight="1" x14ac:dyDescent="0.2">
      <c r="C133" s="25"/>
      <c r="D133" s="25"/>
      <c r="E133" s="25"/>
      <c r="F133" s="25"/>
      <c r="G133" s="25"/>
      <c r="H133" s="25"/>
      <c r="I133" s="25"/>
      <c r="J133" s="25"/>
      <c r="K133" s="25"/>
      <c r="L133" s="25"/>
    </row>
    <row r="134" spans="2:14" s="1" customFormat="1" ht="28.9" customHeight="1" x14ac:dyDescent="0.2">
      <c r="C134" s="25"/>
      <c r="D134" s="25"/>
      <c r="E134" s="25"/>
      <c r="F134" s="25"/>
      <c r="G134" s="25"/>
      <c r="H134" s="25"/>
      <c r="I134" s="25"/>
      <c r="J134" s="25"/>
      <c r="K134" s="25"/>
      <c r="L134" s="25"/>
    </row>
    <row r="135" spans="2:14" s="1" customFormat="1" ht="28.9" customHeight="1" x14ac:dyDescent="0.2">
      <c r="C135" s="25"/>
      <c r="D135" s="25"/>
      <c r="E135" s="25"/>
      <c r="F135" s="25"/>
      <c r="G135" s="25"/>
      <c r="H135" s="25"/>
      <c r="I135" s="25"/>
      <c r="J135" s="25"/>
      <c r="K135" s="25"/>
      <c r="L135" s="25"/>
    </row>
    <row r="136" spans="2:14" s="1" customFormat="1" ht="2.65" customHeight="1" x14ac:dyDescent="0.2"/>
    <row r="137" spans="2:14" s="1" customFormat="1" ht="159.94999999999999" customHeight="1" x14ac:dyDescent="0.2">
      <c r="B137" s="16" t="s">
        <v>210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s="1" customFormat="1" ht="2.65" customHeight="1" x14ac:dyDescent="0.2"/>
    <row r="139" spans="2:14" s="1" customFormat="1" ht="54.95" customHeight="1" x14ac:dyDescent="0.2">
      <c r="B139" s="16" t="s">
        <v>211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s="1" customFormat="1" ht="2.65" customHeight="1" x14ac:dyDescent="0.2"/>
    <row r="141" spans="2:14" s="1" customFormat="1" ht="60" customHeight="1" x14ac:dyDescent="0.2">
      <c r="B141" s="17" t="s">
        <v>212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s="1" customFormat="1" ht="2.65" customHeight="1" x14ac:dyDescent="0.2"/>
    <row r="143" spans="2:14" s="1" customFormat="1" ht="48" customHeight="1" x14ac:dyDescent="0.2">
      <c r="B143" s="17" t="s">
        <v>213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s="1" customFormat="1" ht="2.65" customHeight="1" x14ac:dyDescent="0.2"/>
    <row r="145" spans="2:14" s="1" customFormat="1" ht="125.1" customHeight="1" x14ac:dyDescent="0.2">
      <c r="B145" s="16" t="s">
        <v>214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2:14" s="1" customFormat="1" ht="2.65" customHeight="1" x14ac:dyDescent="0.2"/>
    <row r="147" spans="2:14" s="1" customFormat="1" ht="84.95" customHeight="1" x14ac:dyDescent="0.2">
      <c r="B147" s="16" t="s">
        <v>215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2:14" s="1" customFormat="1" ht="86.85" customHeight="1" x14ac:dyDescent="0.2"/>
    <row r="149" spans="2:14" s="1" customFormat="1" ht="17.649999999999999" customHeight="1" x14ac:dyDescent="0.2">
      <c r="J149" s="28" t="s">
        <v>216</v>
      </c>
      <c r="K149" s="28"/>
      <c r="L149" s="28"/>
    </row>
    <row r="150" spans="2:14" s="1" customFormat="1" ht="145.15" customHeight="1" x14ac:dyDescent="0.2"/>
    <row r="151" spans="2:14" s="1" customFormat="1" ht="81.599999999999994" customHeight="1" x14ac:dyDescent="0.2">
      <c r="B151" s="21" t="s">
        <v>217</v>
      </c>
      <c r="C151" s="21"/>
      <c r="D151" s="21"/>
      <c r="E151" s="21"/>
      <c r="F151" s="21"/>
      <c r="G151" s="21"/>
      <c r="H151" s="21"/>
      <c r="I151" s="21"/>
      <c r="J151" s="21"/>
      <c r="K151" s="21"/>
    </row>
  </sheetData>
  <mergeCells count="125">
    <mergeCell ref="L87:M87"/>
    <mergeCell ref="L88:M88"/>
    <mergeCell ref="L89:M89"/>
    <mergeCell ref="L90:M90"/>
    <mergeCell ref="L91:M91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F121:L121"/>
    <mergeCell ref="F122:L122"/>
    <mergeCell ref="F123:L123"/>
    <mergeCell ref="F124:L124"/>
    <mergeCell ref="F14:I14"/>
    <mergeCell ref="H11:O12"/>
    <mergeCell ref="L108:M108"/>
    <mergeCell ref="L109:M109"/>
    <mergeCell ref="L110:M110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92:M92"/>
    <mergeCell ref="L93:M93"/>
    <mergeCell ref="L94:M94"/>
    <mergeCell ref="L95:M95"/>
    <mergeCell ref="L96:M96"/>
    <mergeCell ref="L97:M97"/>
    <mergeCell ref="B139:N139"/>
    <mergeCell ref="B141:N141"/>
    <mergeCell ref="B143:N143"/>
    <mergeCell ref="B145:N145"/>
    <mergeCell ref="B147:N147"/>
    <mergeCell ref="B151:K151"/>
    <mergeCell ref="B24:M24"/>
    <mergeCell ref="B26:M26"/>
    <mergeCell ref="B29:L29"/>
    <mergeCell ref="B34:L34"/>
    <mergeCell ref="B39:L39"/>
    <mergeCell ref="C125:E125"/>
    <mergeCell ref="C131:E131"/>
    <mergeCell ref="C132:E132"/>
    <mergeCell ref="C133:E133"/>
    <mergeCell ref="C134:E134"/>
    <mergeCell ref="C135:E135"/>
    <mergeCell ref="F125:L125"/>
    <mergeCell ref="F131:L131"/>
    <mergeCell ref="F132:L132"/>
    <mergeCell ref="F133:L133"/>
    <mergeCell ref="F134:L134"/>
    <mergeCell ref="F135:L135"/>
    <mergeCell ref="J149:L149"/>
    <mergeCell ref="B127:N127"/>
    <mergeCell ref="B129:N129"/>
    <mergeCell ref="B137:N1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C121:E121"/>
    <mergeCell ref="C122:E122"/>
    <mergeCell ref="C123:E123"/>
    <mergeCell ref="C124:E124"/>
    <mergeCell ref="F112:M112"/>
    <mergeCell ref="F113:M113"/>
    <mergeCell ref="B3:E3"/>
    <mergeCell ref="B5:E5"/>
    <mergeCell ref="B7:E7"/>
    <mergeCell ref="B10:E11"/>
    <mergeCell ref="B112:E112"/>
    <mergeCell ref="B113:E113"/>
    <mergeCell ref="B115:N115"/>
    <mergeCell ref="B117:N117"/>
    <mergeCell ref="B119:N119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L98:M98"/>
    <mergeCell ref="L99:M99"/>
    <mergeCell ref="L83:M83"/>
    <mergeCell ref="L84:M84"/>
    <mergeCell ref="L85:M85"/>
    <mergeCell ref="L86:M8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2025-10-14T09:39:01Z</cp:lastPrinted>
  <dcterms:created xsi:type="dcterms:W3CDTF">2025-10-03T08:56:56Z</dcterms:created>
  <dcterms:modified xsi:type="dcterms:W3CDTF">2025-10-14T09:39:03Z</dcterms:modified>
</cp:coreProperties>
</file>